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king Kinerja Petugas" sheetId="1" r:id="rId4"/>
    <sheet name="Data Petugas (PPL)" sheetId="2" r:id="rId5"/>
    <sheet name="Agregasi Pengawas (PML)" sheetId="3" r:id="rId6"/>
    <sheet name="Alokasi Per SLS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<sst xmlns="http://schemas.openxmlformats.org/spreadsheetml/2006/main" uniqueCount="114">
  <si>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RANKING KINERJA PETUGAS SE2026 - BPS KABUPATEN DEMAK</t>
  </si>
  <si>
    <t>Target Harian Standar Hari Ini: 100.0% | Tanggal Data: 29 Sep 2026</t>
  </si>
  <si>
    <t>Peringkat</t>
  </si>
  <si>
    <t>Kode Kec</t>
  </si>
  <si>
    <t>Nama Kecamatan</t>
  </si>
  <si>
    <t>Nama Petugas (PPL)</t>
  </si>
  <si>
    <t>Email Petugas</t>
  </si>
  <si>
    <t>Nama Pengawas (PML)</t>
  </si>
  <si>
    <t>Beban Saat Ini</t>
  </si>
  <si>
    <t>Total Submit</t>
  </si>
  <si>
    <t>Capaian Submit (%)</t>
  </si>
  <si>
    <t>Bangunan Kosong/Lainnya</t>
  </si>
  <si>
    <t>% Bangunan Lainnya</t>
  </si>
  <si>
    <t>Warning Bangunan Lainnya (&amp;ge;5%)</t>
  </si>
  <si>
    <t>Status Warning (3-Hari)</t>
  </si>
  <si>
    <t>Warning Anomali Usaha</t>
  </si>
  <si>
    <t>Laju s.d. 25 Agt (Target 100%)</t>
  </si>
  <si>
    <t>Skor Kinerja (0-100)</t>
  </si>
  <si>
    <t>Kategori Kinerja</t>
  </si>
  <si>
    <t>Rekomendasi Tindakan PML</t>
  </si>
  <si>
    <t>Status Catatan Anomali</t>
  </si>
  <si>
    <t>Catatan Klarifikasi Petugas</t>
  </si>
  <si>
    <t>Catatan Admin</t>
  </si>
  <si>
    <t>#1</t>
  </si>
  <si>
    <t>Demak</t>
  </si>
  <si>
    <t>abdul.khalim@bps.go.id</t>
  </si>
  <si>
    <t>-</t>
  </si>
  <si>
    <t>⚠️ Warning (&amp;ge;5%)</t>
  </si>
  <si>
    <t>submit 0/hari | ⚠️ Progres Lambat</t>
  </si>
  <si>
    <t>⚠️ Warning (BKU &lt; 5% / UK &lt; 10%)</t>
  </si>
  <si>
    <t>2. Rajin (Good Performer 🟢)</t>
  </si>
  <si>
    <t>Tingkatkan Progres ke Target Harian</t>
  </si>
  <si>
    <t>✅ 0/13 Disetujui, ⏳ 0 Pending, 🚨 13 Belum</t>
  </si>
  <si>
    <t>DATA PETUGAS SE2026 (PPL) - BPS KABUPATEN DEMAK</t>
  </si>
  <si>
    <t>Tanggal Data: 29 Sep 2026</t>
  </si>
  <si>
    <t>No</t>
  </si>
  <si>
    <t>Nama Pencacah</t>
  </si>
  <si>
    <t>Email Pencacah</t>
  </si>
  <si>
    <t>Nama Pengawas</t>
  </si>
  <si>
    <t>Muatan Murni ⭐</t>
  </si>
  <si>
    <t>Belum Dikerjakan</t>
  </si>
  <si>
    <t>BKU Ditemukan (SE)</t>
  </si>
  <si>
    <t>BKU Tdk Ditemukan</t>
  </si>
  <si>
    <t>UK Ditemukan (SE)</t>
  </si>
  <si>
    <t>Total Usaha SE (BKU+UK)</t>
  </si>
  <si>
    <t>Usaha Wilkerstat 2025</t>
  </si>
  <si>
    <t>Keluarga Ditemukan (SE)</t>
  </si>
  <si>
    <t>KK Wilkerstat 2025</t>
  </si>
  <si>
    <t>Perbandingan KK SE vs Wilkerstat (%)</t>
  </si>
  <si>
    <t>Status KK SE vs Wilkerstat</t>
  </si>
  <si>
    <t>Keluarga Tdk Ditemukan</t>
  </si>
  <si>
    <t>⚠️ KK SE &lt; Wilkerstat (&gt;5%)</t>
  </si>
  <si>
    <t>TOTAL</t>
  </si>
  <si>
    <t>AGREGASI &amp; RANKING PENGAWAS (PML) SE2026 - BPS KABUPATEN DEMAK</t>
  </si>
  <si>
    <t>Rank PML 🏆</t>
  </si>
  <si>
    <t>Skor Kinerja ⭐</t>
  </si>
  <si>
    <t>Predikat Kinerja PML</t>
  </si>
  <si>
    <t>Rekomendasi Tindakan</t>
  </si>
  <si>
    <t>P1. Skor Verifikasi (25)</t>
  </si>
  <si>
    <t>P2. Skor Progres Tim (25)</t>
  </si>
  <si>
    <t>P3. Skor Kualitas Usaha (20)</t>
  </si>
  <si>
    <t>P4. Skor Kesehatan Tim (15)</t>
  </si>
  <si>
    <t>P5. Skor Resolusi Anomali (15)</t>
  </si>
  <si>
    <t>Email Pengawas</t>
  </si>
  <si>
    <t>Total PPL</t>
  </si>
  <si>
    <t>Total SLS</t>
  </si>
  <si>
    <t>Progres PML (%) ⭐</t>
  </si>
  <si>
    <t>Selesai PML (Approved+Reject)</t>
  </si>
  <si>
    <t>Submit Belum Disentuh PML ⏳</t>
  </si>
  <si>
    <t>Approved PML ✅</t>
  </si>
  <si>
    <t>Rejected PML ❌</t>
  </si>
  <si>
    <t>Warning Bangunan Lainnya (&gt;=5%)</t>
  </si>
  <si>
    <t>1. PML Teladan (Top Supervisor 🌟)</t>
  </si>
  <si>
    <t>Apresiasi Kinerja &amp; Role Model Pengawasan</t>
  </si>
  <si>
    <t>⚠️ Warning (&gt;=5%)</t>
  </si>
  <si>
    <t>TOTAL / RATA-RATA</t>
  </si>
  <si>
    <t>ALOKASI PER SLS / SUB-SLS SE2026 - BPS KABUPATEN DEMAK</t>
  </si>
  <si>
    <t>Kode SLS (16 Digit)</t>
  </si>
  <si>
    <t>Nama SLS / Sub-SLS</t>
  </si>
  <si>
    <t>Jumlah Prelist (KK+Usaha)</t>
  </si>
  <si>
    <t>Prelist KK</t>
  </si>
  <si>
    <t>Prelist Usaha</t>
  </si>
  <si>
    <t>Belum Disentuh (Open)</t>
  </si>
  <si>
    <t>BKU Tdk/Tutup/Ganda</t>
  </si>
  <si>
    <t>UK Tdk/Tutup/Ganda</t>
  </si>
  <si>
    <t>Keluarga Tdk/Meninggal</t>
  </si>
  <si>
    <t>TOTAL DITEMUKAN (MURNI)</t>
  </si>
  <si>
    <t>Rasio Murni vs Prelist (%)</t>
  </si>
  <si>
    <t>TOTAL TDK DITEMUKAN / TUTUP / GANDA</t>
  </si>
  <si>
    <t>Khusus Ganda Usaha ⭐</t>
  </si>
  <si>
    <t>BKU Ganda</t>
  </si>
  <si>
    <t>UK Ganda</t>
  </si>
  <si>
    <t>3321070004000600</t>
  </si>
  <si>
    <t>RT 006 RW 001</t>
  </si>
  <si>
    <t>3321070004003700</t>
  </si>
  <si>
    <t>RT 001 RW 007</t>
  </si>
  <si>
    <t>3321070004004300</t>
  </si>
  <si>
    <t>RT 001 RW 008</t>
  </si>
  <si>
    <t>✅ Aman (≥ Wilkerstat / Tol. 5%)</t>
  </si>
  <si>
    <t>3321070004100101</t>
  </si>
  <si>
    <t>SAWAH</t>
  </si>
  <si>
    <t>3321070004100102</t>
  </si>
  <si>
    <t>3321070004100103</t>
  </si>
  <si>
    <t>3321070004100104</t>
  </si>
  <si>
    <t>3321070004100105</t>
  </si>
  <si>
    <t>3321070004100106</t>
  </si>
  <si>
    <t>3321070004100107</t>
  </si>
  <si>
    <t>3321070004100108</t>
  </si>
  <si>
    <t>3321070004100109</t>
  </si>
  <si>
    <t>3321070004100110</t>
  </si>
  <si>
    <t>3321070004100111</t>
  </si>
  <si>
    <t>3321070004100112</t>
  </si>
  <si>
    <t>✅ Normal</t>
  </si>
  <si>
    <t>3321070004100113</t>
  </si>
</sst>
</file>

<file path=xl/styles.xml><?xml version="1.0" encoding="utf-8"?>
<styleSheet xmlns="http://schemas.openxmlformats.org/spreadsheetml/2006/main">
  <numFmts count="3">
    <numFmt numFmtId="164" formatCode="0.00&quot;%&quot;"/>
    <numFmt numFmtId="165" formatCode="0.0&quot; SLS/hr&quot;"/>
    <numFmt numFmtId="166" formatCode="0.0"/>
  </numFmts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D97706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1"/>
      <color rgb="FF0D9488"/>
      <name val="Calibri"/>
    </font>
    <font>
      <b val="1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DB2777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D97706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0284C7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475569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FEF2F2"/>
        <bgColor rgb="FF000000"/>
      </patternFill>
    </fill>
    <fill>
      <patternFill patternType="solid">
        <fgColor rgb="FFFCE7F3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0" numFmtId="164" fillId="0" borderId="1" applyFont="0" applyNumberFormat="1" applyFill="0" applyBorder="1" applyAlignment="0"/>
    <xf xfId="0" fontId="0" numFmtId="165" fillId="0" borderId="1" applyFont="0" applyNumberFormat="1" applyFill="0" applyBorder="1" applyAlignment="0"/>
    <xf xfId="0" fontId="4" numFmtId="166" fillId="3" borderId="1" applyFont="1" applyNumberFormat="1" applyFill="1" applyBorder="1" applyAlignment="0"/>
    <xf xfId="0" fontId="5" numFmtId="0" fillId="0" borderId="0" applyFont="1" applyNumberFormat="0" applyFill="0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4" numFmtId="0" fillId="5" borderId="1" applyFont="1" applyNumberFormat="0" applyFill="1" applyBorder="1" applyAlignment="1">
      <alignment horizontal="right" vertical="bottom" textRotation="0" wrapText="false" shrinkToFit="false"/>
    </xf>
    <xf xfId="0" fontId="6" numFmtId="3" fillId="0" borderId="1" applyFont="1" applyNumberFormat="1" applyFill="0" applyBorder="1" applyAlignment="0"/>
    <xf xfId="0" fontId="4" numFmtId="0" fillId="5" borderId="1" applyFont="1" applyNumberFormat="0" applyFill="1" applyBorder="1" applyAlignment="0"/>
    <xf xfId="0" fontId="4" numFmtId="3" fillId="5" borderId="1" applyFont="1" applyNumberFormat="1" applyFill="1" applyBorder="1" applyAlignment="0"/>
    <xf xfId="0" fontId="4" numFmtId="164" fillId="5" borderId="1" applyFont="1" applyNumberFormat="1" applyFill="1" applyBorder="1" applyAlignment="0"/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166" fillId="0" borderId="1" applyFont="0" applyNumberFormat="1" applyFill="0" applyBorder="1" applyAlignment="0"/>
    <xf xfId="0" fontId="4" numFmtId="166" fillId="5" borderId="1" applyFont="1" applyNumberFormat="1" applyFill="1" applyBorder="1" applyAlignment="0"/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0" numFmtId="0" fillId="8" borderId="1" applyFont="0" applyNumberFormat="0" applyFill="1" applyBorder="1" applyAlignment="1">
      <alignment horizontal="center" vertical="bottom" textRotation="0" wrapText="false" shrinkToFit="false"/>
    </xf>
    <xf xfId="0" fontId="0" numFmtId="0" fillId="8" borderId="1" applyFont="0" applyNumberFormat="0" applyFill="1" applyBorder="1" applyAlignment="0"/>
    <xf xfId="0" fontId="0" numFmtId="3" fillId="8" borderId="1" applyFont="0" applyNumberFormat="1" applyFill="1" applyBorder="1" applyAlignment="0"/>
    <xf xfId="0" fontId="0" numFmtId="164" fillId="8" borderId="1" applyFont="0" applyNumberFormat="1" applyFill="1" applyBorder="1" applyAlignment="0"/>
    <xf xfId="0" fontId="7" numFmtId="3" fillId="9" borderId="1" applyFont="1" applyNumberFormat="1" applyFill="1" applyBorder="1" applyAlignment="0"/>
    <xf xfId="0" fontId="7" numFmtId="3" fillId="8" borderId="1" applyFont="1" applyNumberFormat="1" applyFill="1" applyBorder="1" applyAlignment="0"/>
    <xf xfId="0" fontId="8" numFmtId="3" fillId="10" borderId="1" applyFont="1" applyNumberFormat="1" applyFill="1" applyBorder="1" applyAlignment="0"/>
    <xf xfId="0" fontId="8" numFmtId="3" fillId="8" borderId="1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"/>
  <sheetViews>
    <sheetView tabSelected="1" workbookViewId="0" showGridLines="true" showRowColHeaders="1">
      <selection activeCell="A4" sqref="A4:U5"/>
    </sheetView>
  </sheetViews>
  <sheetFormatPr defaultRowHeight="14.4" outlineLevelRow="0" outlineLevelCol="0"/>
  <cols>
    <col min="1" max="1" width="12.568" bestFit="true" customWidth="true" style="0"/>
    <col min="2" max="2" width="11.569" bestFit="true" customWidth="true" style="0"/>
    <col min="3" max="3" width="17.853" bestFit="true" customWidth="true" style="0"/>
    <col min="4" max="4" width="26.993" bestFit="true" customWidth="true" style="0"/>
    <col min="5" max="5" width="26.993" bestFit="true" customWidth="true" style="0"/>
    <col min="6" max="6" width="23.137" bestFit="true" customWidth="true" style="0"/>
    <col min="7" max="7" width="17.853" bestFit="true" customWidth="true" style="0"/>
    <col min="8" max="8" width="15.853" bestFit="true" customWidth="true" style="0"/>
    <col min="9" max="9" width="22.138" bestFit="true" customWidth="true" style="0"/>
    <col min="10" max="10" width="27.422" bestFit="true" customWidth="true" style="0"/>
    <col min="11" max="11" width="22.138" bestFit="true" customWidth="true" style="0"/>
    <col min="12" max="12" width="38.276" bestFit="true" customWidth="true" style="0"/>
    <col min="13" max="13" width="39.99" bestFit="true" customWidth="true" style="0"/>
    <col min="14" max="14" width="38.848" bestFit="true" customWidth="true" style="0"/>
    <col min="15" max="15" width="34.992" bestFit="true" customWidth="true" style="0"/>
    <col min="16" max="16" width="24.423" bestFit="true" customWidth="true" style="0"/>
    <col min="17" max="17" width="34.135" bestFit="true" customWidth="true" style="0"/>
    <col min="18" max="18" width="42.418" bestFit="true" customWidth="true" style="0"/>
    <col min="19" max="19" width="52.987" bestFit="true" customWidth="true" style="0"/>
    <col min="20" max="20" width="31.849" bestFit="true" customWidth="true" style="0"/>
    <col min="21" max="21" width="16.853" bestFit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 customHeight="1" ht="2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</row>
    <row r="5" spans="1:21">
      <c r="A5" s="4" t="s">
        <v>23</v>
      </c>
      <c r="B5" s="4">
        <v>3321070</v>
      </c>
      <c r="C5" s="5" t="s">
        <v>24</v>
      </c>
      <c r="D5" s="5" t="s">
        <v>25</v>
      </c>
      <c r="E5" s="5" t="s">
        <v>25</v>
      </c>
      <c r="F5" s="5" t="s">
        <v>26</v>
      </c>
      <c r="G5" s="6">
        <v>2030</v>
      </c>
      <c r="H5" s="6">
        <v>1999</v>
      </c>
      <c r="I5" s="7">
        <v>98.47</v>
      </c>
      <c r="J5" s="6">
        <v>908</v>
      </c>
      <c r="K5" s="7">
        <v>45.42</v>
      </c>
      <c r="L5" s="5" t="s">
        <v>27</v>
      </c>
      <c r="M5" s="5" t="s">
        <v>28</v>
      </c>
      <c r="N5" s="5" t="s">
        <v>29</v>
      </c>
      <c r="O5" s="8">
        <v>31.0</v>
      </c>
      <c r="P5" s="9">
        <v>80.8</v>
      </c>
      <c r="Q5" s="5" t="s">
        <v>30</v>
      </c>
      <c r="R5" s="5" t="s">
        <v>31</v>
      </c>
      <c r="S5" s="5" t="s">
        <v>32</v>
      </c>
      <c r="T5" s="5" t="s">
        <v>26</v>
      </c>
      <c r="U5" s="5" t="s">
        <v>26</v>
      </c>
    </row>
  </sheetData>
  <mergeCells>
    <mergeCell ref="A1:U1"/>
    <mergeCell ref="A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6"/>
  <sheetViews>
    <sheetView tabSelected="0" workbookViewId="0" showGridLines="true" showRowColHeaders="1">
      <selection activeCell="A4" sqref="A4:X6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6.993" bestFit="true" customWidth="true" style="0"/>
    <col min="5" max="5" width="26.993" bestFit="true" customWidth="true" style="0"/>
    <col min="6" max="6" width="16.853" bestFit="true" customWidth="true" style="0"/>
    <col min="7" max="7" width="18.853" bestFit="true" customWidth="true" style="0"/>
    <col min="8" max="8" width="20.138" bestFit="true" customWidth="true" style="0"/>
    <col min="9" max="9" width="17.853" bestFit="true" customWidth="true" style="0"/>
    <col min="10" max="10" width="15.853" bestFit="true" customWidth="true" style="0"/>
    <col min="11" max="11" width="22.138" bestFit="true" customWidth="true" style="0"/>
    <col min="12" max="12" width="27.422" bestFit="true" customWidth="true" style="0"/>
    <col min="13" max="13" width="22.138" bestFit="true" customWidth="true" style="0"/>
    <col min="14" max="14" width="38.276" bestFit="true" customWidth="true" style="0"/>
    <col min="15" max="15" width="22.138" bestFit="true" customWidth="true" style="0"/>
    <col min="16" max="16" width="21.138" bestFit="true" customWidth="true" style="0"/>
    <col min="17" max="17" width="21.138" bestFit="true" customWidth="true" style="0"/>
    <col min="18" max="18" width="27.422" bestFit="true" customWidth="true" style="0"/>
    <col min="19" max="19" width="25.422" bestFit="true" customWidth="true" style="0"/>
    <col min="20" max="20" width="27.422" bestFit="true" customWidth="true" style="0"/>
    <col min="21" max="21" width="22.138" bestFit="true" customWidth="true" style="0"/>
    <col min="22" max="22" width="41.561" bestFit="true" customWidth="true" style="0"/>
    <col min="23" max="23" width="32.992" bestFit="true" customWidth="true" style="0"/>
    <col min="24" max="24" width="26.422" bestFit="true" customWidth="true" style="0"/>
  </cols>
  <sheetData>
    <row r="1" spans="1:24">
      <c r="A1" s="1" t="s">
        <v>33</v>
      </c>
    </row>
    <row r="2" spans="1:24">
      <c r="A2" s="10" t="s">
        <v>34</v>
      </c>
    </row>
    <row r="4" spans="1:24" customHeight="1" ht="26">
      <c r="A4" s="11" t="s">
        <v>35</v>
      </c>
      <c r="B4" s="11" t="s">
        <v>3</v>
      </c>
      <c r="C4" s="11" t="s">
        <v>4</v>
      </c>
      <c r="D4" s="11" t="s">
        <v>36</v>
      </c>
      <c r="E4" s="11" t="s">
        <v>37</v>
      </c>
      <c r="F4" s="11" t="s">
        <v>38</v>
      </c>
      <c r="G4" s="11" t="s">
        <v>39</v>
      </c>
      <c r="H4" s="11" t="s">
        <v>40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41</v>
      </c>
      <c r="P4" s="11" t="s">
        <v>42</v>
      </c>
      <c r="Q4" s="11" t="s">
        <v>43</v>
      </c>
      <c r="R4" s="11" t="s">
        <v>44</v>
      </c>
      <c r="S4" s="11" t="s">
        <v>45</v>
      </c>
      <c r="T4" s="11" t="s">
        <v>46</v>
      </c>
      <c r="U4" s="11" t="s">
        <v>47</v>
      </c>
      <c r="V4" s="11" t="s">
        <v>48</v>
      </c>
      <c r="W4" s="11" t="s">
        <v>49</v>
      </c>
      <c r="X4" s="11" t="s">
        <v>50</v>
      </c>
    </row>
    <row r="5" spans="1:24">
      <c r="A5" s="4">
        <v>1</v>
      </c>
      <c r="B5" s="4">
        <v>3321070</v>
      </c>
      <c r="C5" s="5" t="s">
        <v>24</v>
      </c>
      <c r="D5" s="5" t="s">
        <v>25</v>
      </c>
      <c r="E5" s="5" t="s">
        <v>25</v>
      </c>
      <c r="F5" s="5" t="s">
        <v>26</v>
      </c>
      <c r="G5" s="13">
        <v>694</v>
      </c>
      <c r="H5" s="6">
        <v>31</v>
      </c>
      <c r="I5" s="6">
        <v>2030</v>
      </c>
      <c r="J5" s="6">
        <v>1999</v>
      </c>
      <c r="K5" s="7">
        <v>98.47</v>
      </c>
      <c r="L5" s="6">
        <v>908</v>
      </c>
      <c r="M5" s="7">
        <v>45.42</v>
      </c>
      <c r="N5" s="5" t="s">
        <v>27</v>
      </c>
      <c r="O5" s="6">
        <v>80</v>
      </c>
      <c r="P5" s="6">
        <v>330</v>
      </c>
      <c r="Q5" s="6">
        <v>50</v>
      </c>
      <c r="R5" s="6">
        <v>130</v>
      </c>
      <c r="S5" s="6">
        <v>112</v>
      </c>
      <c r="T5" s="6">
        <v>614</v>
      </c>
      <c r="U5" s="6">
        <v>726</v>
      </c>
      <c r="V5" s="7">
        <v>-15.4</v>
      </c>
      <c r="W5" s="5" t="s">
        <v>51</v>
      </c>
      <c r="X5" s="6">
        <v>67</v>
      </c>
    </row>
    <row r="6" spans="1:24">
      <c r="A6" s="12" t="s">
        <v>52</v>
      </c>
      <c r="B6" s="14"/>
      <c r="C6" s="14"/>
      <c r="D6" s="14"/>
      <c r="E6" s="14"/>
      <c r="F6" s="14"/>
      <c r="G6" s="15">
        <f>SUM(G5:G5)</f>
        <v>694</v>
      </c>
      <c r="H6" s="15">
        <f>SUM(H5:H5)</f>
        <v>31</v>
      </c>
      <c r="I6" s="15">
        <f>SUM(I5:I5)</f>
        <v>2030</v>
      </c>
      <c r="J6" s="15">
        <f>SUM(J5:J5)</f>
        <v>1999</v>
      </c>
      <c r="K6" s="16">
        <f>IF(I6&gt;0, ROUND((J6/I6)*100, 2), 0)</f>
        <v>98.47</v>
      </c>
      <c r="L6" s="15">
        <f>SUM(L5:L5)</f>
        <v>908</v>
      </c>
      <c r="M6" s="16">
        <f>IF(J6&gt;0, ROUND((L6/J6)*100, 2), 0)</f>
        <v>45.42</v>
      </c>
      <c r="N6" s="14" t="s">
        <v>26</v>
      </c>
      <c r="O6" s="15">
        <f>SUM(O5:O5)</f>
        <v>80</v>
      </c>
      <c r="P6" s="15">
        <f>SUM(P5:P5)</f>
        <v>330</v>
      </c>
      <c r="Q6" s="15">
        <f>SUM(Q5:Q5)</f>
        <v>50</v>
      </c>
      <c r="R6" s="15">
        <f>SUM(R5:R5)</f>
        <v>130</v>
      </c>
      <c r="S6" s="15">
        <f>SUM(S5:S5)</f>
        <v>112</v>
      </c>
      <c r="T6" s="15">
        <f>SUM(T5:T5)</f>
        <v>614</v>
      </c>
      <c r="U6" s="15">
        <f>SUM(U5:U5)</f>
        <v>726</v>
      </c>
      <c r="V6" s="16">
        <f>IF(U6&gt;0, ROUND(((T6-U6)/U6)*100, 2), 0)</f>
        <v>-15.43</v>
      </c>
      <c r="W6" s="14" t="s">
        <v>26</v>
      </c>
      <c r="X6" s="15">
        <f>SUM(X5:X5)</f>
        <v>67</v>
      </c>
    </row>
  </sheetData>
  <mergeCells>
    <mergeCell ref="A1:X1"/>
    <mergeCell ref="A2:X2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M6"/>
  <sheetViews>
    <sheetView tabSelected="0" workbookViewId="0" showGridLines="true" showRowColHeaders="1">
      <selection activeCell="A4" sqref="A4:AM6"/>
    </sheetView>
  </sheetViews>
  <sheetFormatPr defaultRowHeight="14.4" outlineLevelRow="0" outlineLevelCol="0"/>
  <cols>
    <col min="1" max="1" width="4.999" bestFit="true" customWidth="true" style="0"/>
    <col min="2" max="2" width="14.568" bestFit="true" customWidth="true" style="0"/>
    <col min="3" max="3" width="18.853" bestFit="true" customWidth="true" style="0"/>
    <col min="4" max="4" width="41.133" bestFit="true" customWidth="true" style="0"/>
    <col min="5" max="5" width="49.417" bestFit="true" customWidth="true" style="0"/>
    <col min="6" max="6" width="28.707" bestFit="true" customWidth="true" style="0"/>
    <col min="7" max="7" width="29.707" bestFit="true" customWidth="true" style="0"/>
    <col min="8" max="8" width="32.992" bestFit="true" customWidth="true" style="0"/>
    <col min="9" max="9" width="31.849" bestFit="true" customWidth="true" style="0"/>
    <col min="10" max="10" width="34.992" bestFit="true" customWidth="true" style="0"/>
    <col min="11" max="11" width="11.569" bestFit="true" customWidth="true" style="0"/>
    <col min="12" max="12" width="17.853" bestFit="true" customWidth="true" style="0"/>
    <col min="13" max="13" width="26.993" bestFit="true" customWidth="true" style="0"/>
    <col min="14" max="14" width="26.993" bestFit="true" customWidth="true" style="0"/>
    <col min="15" max="15" width="12.568" bestFit="true" customWidth="true" style="0"/>
    <col min="16" max="16" width="12.568" bestFit="true" customWidth="true" style="0"/>
    <col min="17" max="17" width="18.853" bestFit="true" customWidth="true" style="0"/>
    <col min="18" max="18" width="20.138" bestFit="true" customWidth="true" style="0"/>
    <col min="19" max="19" width="17.853" bestFit="true" customWidth="true" style="0"/>
    <col min="20" max="20" width="15.853" bestFit="true" customWidth="true" style="0"/>
    <col min="21" max="21" width="22.138" bestFit="true" customWidth="true" style="0"/>
    <col min="22" max="22" width="22.138" bestFit="true" customWidth="true" style="0"/>
    <col min="23" max="23" width="33.992" bestFit="true" customWidth="true" style="0"/>
    <col min="24" max="24" width="32.992" bestFit="true" customWidth="true" style="0"/>
    <col min="25" max="25" width="18.853" bestFit="true" customWidth="true" style="0"/>
    <col min="26" max="26" width="18.853" bestFit="true" customWidth="true" style="0"/>
    <col min="27" max="27" width="27.422" bestFit="true" customWidth="true" style="0"/>
    <col min="28" max="28" width="22.138" bestFit="true" customWidth="true" style="0"/>
    <col min="29" max="29" width="36.134" bestFit="true" customWidth="true" style="0"/>
    <col min="30" max="30" width="22.138" bestFit="true" customWidth="true" style="0"/>
    <col min="31" max="31" width="21.138" bestFit="true" customWidth="true" style="0"/>
    <col min="32" max="32" width="21.138" bestFit="true" customWidth="true" style="0"/>
    <col min="33" max="33" width="27.422" bestFit="true" customWidth="true" style="0"/>
    <col min="34" max="34" width="25.422" bestFit="true" customWidth="true" style="0"/>
    <col min="35" max="35" width="27.422" bestFit="true" customWidth="true" style="0"/>
    <col min="36" max="36" width="22.138" bestFit="true" customWidth="true" style="0"/>
    <col min="37" max="37" width="41.561" bestFit="true" customWidth="true" style="0"/>
    <col min="38" max="38" width="32.992" bestFit="true" customWidth="true" style="0"/>
    <col min="39" max="39" width="26.422" bestFit="true" customWidth="true" style="0"/>
  </cols>
  <sheetData>
    <row r="1" spans="1:39">
      <c r="A1" s="1" t="s">
        <v>53</v>
      </c>
    </row>
    <row r="2" spans="1:39">
      <c r="A2" s="10" t="s">
        <v>34</v>
      </c>
    </row>
    <row r="4" spans="1:39" customHeight="1" ht="26">
      <c r="A4" s="17" t="s">
        <v>35</v>
      </c>
      <c r="B4" s="17" t="s">
        <v>54</v>
      </c>
      <c r="C4" s="17" t="s">
        <v>55</v>
      </c>
      <c r="D4" s="17" t="s">
        <v>56</v>
      </c>
      <c r="E4" s="17" t="s">
        <v>57</v>
      </c>
      <c r="F4" s="17" t="s">
        <v>58</v>
      </c>
      <c r="G4" s="17" t="s">
        <v>59</v>
      </c>
      <c r="H4" s="17" t="s">
        <v>60</v>
      </c>
      <c r="I4" s="17" t="s">
        <v>61</v>
      </c>
      <c r="J4" s="17" t="s">
        <v>62</v>
      </c>
      <c r="K4" s="17" t="s">
        <v>3</v>
      </c>
      <c r="L4" s="17" t="s">
        <v>4</v>
      </c>
      <c r="M4" s="17" t="s">
        <v>7</v>
      </c>
      <c r="N4" s="17" t="s">
        <v>63</v>
      </c>
      <c r="O4" s="17" t="s">
        <v>64</v>
      </c>
      <c r="P4" s="17" t="s">
        <v>65</v>
      </c>
      <c r="Q4" s="17" t="s">
        <v>39</v>
      </c>
      <c r="R4" s="17" t="s">
        <v>40</v>
      </c>
      <c r="S4" s="17" t="s">
        <v>8</v>
      </c>
      <c r="T4" s="17" t="s">
        <v>9</v>
      </c>
      <c r="U4" s="17" t="s">
        <v>10</v>
      </c>
      <c r="V4" s="17" t="s">
        <v>66</v>
      </c>
      <c r="W4" s="17" t="s">
        <v>67</v>
      </c>
      <c r="X4" s="17" t="s">
        <v>68</v>
      </c>
      <c r="Y4" s="17" t="s">
        <v>69</v>
      </c>
      <c r="Z4" s="17" t="s">
        <v>70</v>
      </c>
      <c r="AA4" s="17" t="s">
        <v>11</v>
      </c>
      <c r="AB4" s="17" t="s">
        <v>12</v>
      </c>
      <c r="AC4" s="17" t="s">
        <v>71</v>
      </c>
      <c r="AD4" s="17" t="s">
        <v>41</v>
      </c>
      <c r="AE4" s="17" t="s">
        <v>42</v>
      </c>
      <c r="AF4" s="17" t="s">
        <v>43</v>
      </c>
      <c r="AG4" s="17" t="s">
        <v>44</v>
      </c>
      <c r="AH4" s="17" t="s">
        <v>45</v>
      </c>
      <c r="AI4" s="17" t="s">
        <v>46</v>
      </c>
      <c r="AJ4" s="17" t="s">
        <v>47</v>
      </c>
      <c r="AK4" s="17" t="s">
        <v>48</v>
      </c>
      <c r="AL4" s="17" t="s">
        <v>49</v>
      </c>
      <c r="AM4" s="17" t="s">
        <v>50</v>
      </c>
    </row>
    <row r="5" spans="1:39">
      <c r="A5" s="4">
        <v>1</v>
      </c>
      <c r="B5" s="4" t="s">
        <v>23</v>
      </c>
      <c r="C5" s="18">
        <v>89.099999999999994</v>
      </c>
      <c r="D5" s="5" t="s">
        <v>72</v>
      </c>
      <c r="E5" s="5" t="s">
        <v>73</v>
      </c>
      <c r="F5" s="18">
        <v>25.0</v>
      </c>
      <c r="G5" s="18">
        <v>19.7</v>
      </c>
      <c r="H5" s="18">
        <v>19.4</v>
      </c>
      <c r="I5" s="18">
        <v>15.0</v>
      </c>
      <c r="J5" s="18">
        <v>10.0</v>
      </c>
      <c r="K5" s="4">
        <v>3321070</v>
      </c>
      <c r="L5" s="5" t="s">
        <v>24</v>
      </c>
      <c r="M5" s="5" t="s">
        <v>25</v>
      </c>
      <c r="N5" s="5" t="s">
        <v>25</v>
      </c>
      <c r="O5" s="6">
        <v>1</v>
      </c>
      <c r="P5" s="6">
        <v>16</v>
      </c>
      <c r="Q5" s="6">
        <v>694</v>
      </c>
      <c r="R5" s="6">
        <v>31</v>
      </c>
      <c r="S5" s="6">
        <v>2030</v>
      </c>
      <c r="T5" s="6">
        <v>1999</v>
      </c>
      <c r="U5" s="7">
        <v>98.47</v>
      </c>
      <c r="V5" s="7">
        <v>96.75</v>
      </c>
      <c r="W5" s="6">
        <v>1934</v>
      </c>
      <c r="X5" s="6">
        <v>62</v>
      </c>
      <c r="Y5" s="6">
        <v>1932</v>
      </c>
      <c r="Z5" s="6">
        <v>2</v>
      </c>
      <c r="AA5" s="6">
        <v>908</v>
      </c>
      <c r="AB5" s="7">
        <v>45.42</v>
      </c>
      <c r="AC5" s="5" t="s">
        <v>74</v>
      </c>
      <c r="AD5" s="6">
        <v>80</v>
      </c>
      <c r="AE5" s="6">
        <v>330</v>
      </c>
      <c r="AF5" s="6">
        <v>50</v>
      </c>
      <c r="AG5" s="6">
        <v>130</v>
      </c>
      <c r="AH5" s="6">
        <v>112</v>
      </c>
      <c r="AI5" s="6">
        <v>614</v>
      </c>
      <c r="AJ5" s="6">
        <v>726</v>
      </c>
      <c r="AK5" s="7">
        <v>-15.4</v>
      </c>
      <c r="AL5" s="5" t="s">
        <v>51</v>
      </c>
      <c r="AM5" s="6">
        <v>67</v>
      </c>
    </row>
    <row r="6" spans="1:39">
      <c r="A6" s="12" t="s">
        <v>75</v>
      </c>
      <c r="B6" s="14"/>
      <c r="C6" s="19">
        <f>AVERAGE(C5:C5)</f>
        <v>89.099999999999994</v>
      </c>
      <c r="D6" s="14" t="s">
        <v>26</v>
      </c>
      <c r="E6" s="14" t="s">
        <v>26</v>
      </c>
      <c r="F6" s="19">
        <f>AVERAGE(F5:F5)</f>
        <v>25</v>
      </c>
      <c r="G6" s="19">
        <f>AVERAGE(G5:G5)</f>
        <v>19.7</v>
      </c>
      <c r="H6" s="19">
        <f>AVERAGE(H5:H5)</f>
        <v>19.4</v>
      </c>
      <c r="I6" s="19">
        <f>AVERAGE(I5:I5)</f>
        <v>15</v>
      </c>
      <c r="J6" s="19">
        <f>AVERAGE(J5:J5)</f>
        <v>10</v>
      </c>
      <c r="K6" s="14" t="s">
        <v>26</v>
      </c>
      <c r="L6" s="14" t="s">
        <v>26</v>
      </c>
      <c r="M6" s="14" t="s">
        <v>26</v>
      </c>
      <c r="N6" s="14" t="s">
        <v>26</v>
      </c>
      <c r="O6" s="15">
        <f>SUM(O5:O5)</f>
        <v>1</v>
      </c>
      <c r="P6" s="15">
        <f>SUM(P5:P5)</f>
        <v>16</v>
      </c>
      <c r="Q6" s="15">
        <f>SUM(Q5:Q5)</f>
        <v>694</v>
      </c>
      <c r="R6" s="15">
        <f>SUM(R5:R5)</f>
        <v>31</v>
      </c>
      <c r="S6" s="15">
        <f>SUM(S5:S5)</f>
        <v>2030</v>
      </c>
      <c r="T6" s="15">
        <f>SUM(T5:T5)</f>
        <v>1999</v>
      </c>
      <c r="U6" s="16">
        <f>IF(S6&gt;0, ROUND((T6/S6)*100, 2), 0)</f>
        <v>98.47</v>
      </c>
      <c r="V6" s="16">
        <f>IF(T6&gt;0, ROUND((W6/T6)*100, 2), 0)</f>
        <v>96.75</v>
      </c>
      <c r="W6" s="15">
        <f>SUM(W5:W5)</f>
        <v>1934</v>
      </c>
      <c r="X6" s="15">
        <f>SUM(X5:X5)</f>
        <v>62</v>
      </c>
      <c r="Y6" s="15">
        <f>SUM(Y5:Y5)</f>
        <v>1932</v>
      </c>
      <c r="Z6" s="15">
        <f>SUM(Z5:Z5)</f>
        <v>2</v>
      </c>
      <c r="AA6" s="15">
        <f>SUM(AA5:AA5)</f>
        <v>908</v>
      </c>
      <c r="AB6" s="16">
        <f>IF(T6&gt;0, ROUND((AA6/T6)*100, 2), 0)</f>
        <v>45.42</v>
      </c>
      <c r="AC6" s="14" t="s">
        <v>26</v>
      </c>
      <c r="AD6" s="15">
        <f>SUM(AD5:AD5)</f>
        <v>80</v>
      </c>
      <c r="AE6" s="15">
        <f>SUM(AE5:AE5)</f>
        <v>330</v>
      </c>
      <c r="AF6" s="15">
        <f>SUM(AF5:AF5)</f>
        <v>50</v>
      </c>
      <c r="AG6" s="15">
        <f>SUM(AG5:AG5)</f>
        <v>130</v>
      </c>
      <c r="AH6" s="15">
        <f>SUM(AH5:AH5)</f>
        <v>112</v>
      </c>
      <c r="AI6" s="15">
        <f>SUM(AI5:AI5)</f>
        <v>614</v>
      </c>
      <c r="AJ6" s="15">
        <f>SUM(AJ5:AJ5)</f>
        <v>726</v>
      </c>
      <c r="AK6" s="16">
        <f>IF(AJ6&gt;0, ROUND(((AI6-AJ6)/AJ6)*100, 2), 0)</f>
        <v>-15.43</v>
      </c>
      <c r="AL6" s="14" t="s">
        <v>26</v>
      </c>
      <c r="AM6" s="15">
        <f>SUM(AM5:AM5)</f>
        <v>67</v>
      </c>
    </row>
  </sheetData>
  <mergeCells>
    <mergeCell ref="A1:AM1"/>
    <mergeCell ref="A2:AM2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21"/>
  <sheetViews>
    <sheetView tabSelected="0" workbookViewId="0" showGridLines="true" showRowColHeaders="1">
      <selection activeCell="A4" sqref="A4:AI21"/>
    </sheetView>
  </sheetViews>
  <sheetFormatPr defaultRowHeight="14.4" outlineLevelRow="0" outlineLevelCol="0"/>
  <cols>
    <col min="1" max="1" width="5.713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22.138" bestFit="true" customWidth="true" style="0"/>
    <col min="6" max="6" width="26.993" bestFit="true" customWidth="true" style="0"/>
    <col min="7" max="7" width="26.993" bestFit="true" customWidth="true" style="0"/>
    <col min="8" max="8" width="16.853" bestFit="true" customWidth="true" style="0"/>
    <col min="9" max="9" width="29.707" bestFit="true" customWidth="true" style="0"/>
    <col min="10" max="10" width="13.568" bestFit="true" customWidth="true" style="0"/>
    <col min="11" max="11" width="16.853" bestFit="true" customWidth="true" style="0"/>
    <col min="12" max="12" width="17.853" bestFit="true" customWidth="true" style="0"/>
    <col min="13" max="13" width="15.853" bestFit="true" customWidth="true" style="0"/>
    <col min="14" max="14" width="25.422" bestFit="true" customWidth="true" style="0"/>
    <col min="15" max="15" width="22.138" bestFit="true" customWidth="true" style="0"/>
    <col min="16" max="16" width="22.138" bestFit="true" customWidth="true" style="0"/>
    <col min="17" max="17" width="23.137" bestFit="true" customWidth="true" style="0"/>
    <col min="18" max="18" width="21.138" bestFit="true" customWidth="true" style="0"/>
    <col min="19" max="19" width="27.422" bestFit="true" customWidth="true" style="0"/>
    <col min="20" max="20" width="25.422" bestFit="true" customWidth="true" style="0"/>
    <col min="21" max="21" width="22.138" bestFit="true" customWidth="true" style="0"/>
    <col min="22" max="22" width="27.422" bestFit="true" customWidth="true" style="0"/>
    <col min="23" max="23" width="22.138" bestFit="true" customWidth="true" style="0"/>
    <col min="24" max="24" width="41.561" bestFit="true" customWidth="true" style="0"/>
    <col min="25" max="25" width="38.848" bestFit="true" customWidth="true" style="0"/>
    <col min="26" max="26" width="26.422" bestFit="true" customWidth="true" style="0"/>
    <col min="27" max="27" width="27.422" bestFit="true" customWidth="true" style="0"/>
    <col min="28" max="28" width="30.707" bestFit="true" customWidth="true" style="0"/>
    <col min="29" max="29" width="40.419" bestFit="true" customWidth="true" style="0"/>
    <col min="30" max="30" width="25.422" bestFit="true" customWidth="true" style="0"/>
    <col min="31" max="31" width="12.568" bestFit="true" customWidth="true" style="0"/>
    <col min="32" max="32" width="11.569" bestFit="true" customWidth="true" style="0"/>
    <col min="33" max="33" width="27.422" bestFit="true" customWidth="true" style="0"/>
    <col min="34" max="34" width="22.138" bestFit="true" customWidth="true" style="0"/>
    <col min="35" max="35" width="36.134" bestFit="true" customWidth="true" style="0"/>
  </cols>
  <sheetData>
    <row r="1" spans="1:35">
      <c r="A1" s="1" t="s">
        <v>76</v>
      </c>
    </row>
    <row r="2" spans="1:35">
      <c r="A2" s="10" t="s">
        <v>34</v>
      </c>
    </row>
    <row r="4" spans="1:35" customHeight="1" ht="28">
      <c r="A4" s="20" t="s">
        <v>35</v>
      </c>
      <c r="B4" s="20" t="s">
        <v>3</v>
      </c>
      <c r="C4" s="20" t="s">
        <v>4</v>
      </c>
      <c r="D4" s="20" t="s">
        <v>77</v>
      </c>
      <c r="E4" s="20" t="s">
        <v>78</v>
      </c>
      <c r="F4" s="20" t="s">
        <v>36</v>
      </c>
      <c r="G4" s="20" t="s">
        <v>37</v>
      </c>
      <c r="H4" s="20" t="s">
        <v>38</v>
      </c>
      <c r="I4" s="20" t="s">
        <v>79</v>
      </c>
      <c r="J4" s="20" t="s">
        <v>80</v>
      </c>
      <c r="K4" s="20" t="s">
        <v>81</v>
      </c>
      <c r="L4" s="20" t="s">
        <v>8</v>
      </c>
      <c r="M4" s="20" t="s">
        <v>9</v>
      </c>
      <c r="N4" s="20" t="s">
        <v>82</v>
      </c>
      <c r="O4" s="20" t="s">
        <v>10</v>
      </c>
      <c r="P4" s="20" t="s">
        <v>41</v>
      </c>
      <c r="Q4" s="20" t="s">
        <v>83</v>
      </c>
      <c r="R4" s="20" t="s">
        <v>43</v>
      </c>
      <c r="S4" s="20" t="s">
        <v>44</v>
      </c>
      <c r="T4" s="20" t="s">
        <v>45</v>
      </c>
      <c r="U4" s="20" t="s">
        <v>84</v>
      </c>
      <c r="V4" s="20" t="s">
        <v>46</v>
      </c>
      <c r="W4" s="20" t="s">
        <v>47</v>
      </c>
      <c r="X4" s="20" t="s">
        <v>48</v>
      </c>
      <c r="Y4" s="20" t="s">
        <v>49</v>
      </c>
      <c r="Z4" s="20" t="s">
        <v>85</v>
      </c>
      <c r="AA4" s="20" t="s">
        <v>86</v>
      </c>
      <c r="AB4" s="20" t="s">
        <v>87</v>
      </c>
      <c r="AC4" s="20" t="s">
        <v>88</v>
      </c>
      <c r="AD4" s="20" t="s">
        <v>89</v>
      </c>
      <c r="AE4" s="20" t="s">
        <v>90</v>
      </c>
      <c r="AF4" s="20" t="s">
        <v>91</v>
      </c>
      <c r="AG4" s="20" t="s">
        <v>11</v>
      </c>
      <c r="AH4" s="20" t="s">
        <v>12</v>
      </c>
      <c r="AI4" s="20" t="s">
        <v>71</v>
      </c>
    </row>
    <row r="5" spans="1:35">
      <c r="A5" s="4">
        <v>1</v>
      </c>
      <c r="B5" s="4">
        <v>3321070</v>
      </c>
      <c r="C5" s="5" t="s">
        <v>24</v>
      </c>
      <c r="D5" s="4" t="s">
        <v>92</v>
      </c>
      <c r="E5" s="5" t="s">
        <v>93</v>
      </c>
      <c r="F5" s="5" t="s">
        <v>25</v>
      </c>
      <c r="G5" s="5" t="s">
        <v>25</v>
      </c>
      <c r="H5" s="5" t="s">
        <v>26</v>
      </c>
      <c r="I5" s="6">
        <v>176</v>
      </c>
      <c r="J5" s="6">
        <v>91</v>
      </c>
      <c r="K5" s="6">
        <v>85</v>
      </c>
      <c r="L5" s="6">
        <v>224</v>
      </c>
      <c r="M5" s="6">
        <v>224</v>
      </c>
      <c r="N5" s="6">
        <v>0</v>
      </c>
      <c r="O5" s="7">
        <v>100.0</v>
      </c>
      <c r="P5" s="6">
        <v>28</v>
      </c>
      <c r="Q5" s="6">
        <v>63</v>
      </c>
      <c r="R5" s="6">
        <v>3</v>
      </c>
      <c r="S5" s="6">
        <v>31</v>
      </c>
      <c r="T5" s="6">
        <v>30</v>
      </c>
      <c r="U5" s="6">
        <v>6</v>
      </c>
      <c r="V5" s="6">
        <v>67</v>
      </c>
      <c r="W5" s="6">
        <v>80</v>
      </c>
      <c r="X5" s="7">
        <v>-16.3</v>
      </c>
      <c r="Y5" s="5" t="s">
        <v>51</v>
      </c>
      <c r="Z5" s="6">
        <v>27</v>
      </c>
      <c r="AA5" s="6">
        <v>98</v>
      </c>
      <c r="AB5" s="7">
        <v>53.98</v>
      </c>
      <c r="AC5" s="25">
        <v>96</v>
      </c>
      <c r="AD5" s="27">
        <v>5</v>
      </c>
      <c r="AE5" s="6">
        <v>5</v>
      </c>
      <c r="AF5" s="6">
        <v>0</v>
      </c>
      <c r="AG5" s="6">
        <v>39</v>
      </c>
      <c r="AH5" s="7">
        <v>17.41</v>
      </c>
      <c r="AI5" s="5" t="s">
        <v>27</v>
      </c>
    </row>
    <row r="6" spans="1:35">
      <c r="A6" s="21">
        <v>2</v>
      </c>
      <c r="B6" s="21">
        <v>3321070</v>
      </c>
      <c r="C6" s="22" t="s">
        <v>24</v>
      </c>
      <c r="D6" s="21" t="s">
        <v>94</v>
      </c>
      <c r="E6" s="22" t="s">
        <v>95</v>
      </c>
      <c r="F6" s="22" t="s">
        <v>25</v>
      </c>
      <c r="G6" s="22" t="s">
        <v>25</v>
      </c>
      <c r="H6" s="22" t="s">
        <v>26</v>
      </c>
      <c r="I6" s="23">
        <v>73</v>
      </c>
      <c r="J6" s="23">
        <v>50</v>
      </c>
      <c r="K6" s="23">
        <v>23</v>
      </c>
      <c r="L6" s="23">
        <v>89</v>
      </c>
      <c r="M6" s="23">
        <v>89</v>
      </c>
      <c r="N6" s="23">
        <v>0</v>
      </c>
      <c r="O6" s="24">
        <v>100.0</v>
      </c>
      <c r="P6" s="23">
        <v>5</v>
      </c>
      <c r="Q6" s="23">
        <v>19</v>
      </c>
      <c r="R6" s="23">
        <v>5</v>
      </c>
      <c r="S6" s="23">
        <v>10</v>
      </c>
      <c r="T6" s="23">
        <v>13</v>
      </c>
      <c r="U6" s="23">
        <v>0</v>
      </c>
      <c r="V6" s="23">
        <v>36</v>
      </c>
      <c r="W6" s="23">
        <v>43</v>
      </c>
      <c r="X6" s="24">
        <v>-16.3</v>
      </c>
      <c r="Y6" s="22" t="s">
        <v>51</v>
      </c>
      <c r="Z6" s="23">
        <v>17</v>
      </c>
      <c r="AA6" s="23">
        <v>46</v>
      </c>
      <c r="AB6" s="24">
        <v>56.16</v>
      </c>
      <c r="AC6" s="26">
        <v>36</v>
      </c>
      <c r="AD6" s="28">
        <v>10</v>
      </c>
      <c r="AE6" s="23">
        <v>10</v>
      </c>
      <c r="AF6" s="23">
        <v>0</v>
      </c>
      <c r="AG6" s="23">
        <v>12</v>
      </c>
      <c r="AH6" s="24">
        <v>13.48</v>
      </c>
      <c r="AI6" s="22" t="s">
        <v>27</v>
      </c>
    </row>
    <row r="7" spans="1:35">
      <c r="A7" s="4">
        <v>3</v>
      </c>
      <c r="B7" s="4">
        <v>3321070</v>
      </c>
      <c r="C7" s="5" t="s">
        <v>24</v>
      </c>
      <c r="D7" s="4" t="s">
        <v>96</v>
      </c>
      <c r="E7" s="5" t="s">
        <v>97</v>
      </c>
      <c r="F7" s="5" t="s">
        <v>25</v>
      </c>
      <c r="G7" s="5" t="s">
        <v>25</v>
      </c>
      <c r="H7" s="5" t="s">
        <v>26</v>
      </c>
      <c r="I7" s="6">
        <v>55</v>
      </c>
      <c r="J7" s="6">
        <v>46</v>
      </c>
      <c r="K7" s="6">
        <v>9</v>
      </c>
      <c r="L7" s="6">
        <v>104</v>
      </c>
      <c r="M7" s="6">
        <v>104</v>
      </c>
      <c r="N7" s="6">
        <v>0</v>
      </c>
      <c r="O7" s="7">
        <v>100.0</v>
      </c>
      <c r="P7" s="6">
        <v>0</v>
      </c>
      <c r="Q7" s="6">
        <v>8</v>
      </c>
      <c r="R7" s="6">
        <v>8</v>
      </c>
      <c r="S7" s="6">
        <v>8</v>
      </c>
      <c r="T7" s="6">
        <v>4</v>
      </c>
      <c r="U7" s="6">
        <v>2</v>
      </c>
      <c r="V7" s="6">
        <v>53</v>
      </c>
      <c r="W7" s="6">
        <v>36</v>
      </c>
      <c r="X7" s="7">
        <v>47.2</v>
      </c>
      <c r="Y7" s="5" t="s">
        <v>98</v>
      </c>
      <c r="Z7" s="6">
        <v>18</v>
      </c>
      <c r="AA7" s="6">
        <v>61</v>
      </c>
      <c r="AB7" s="7">
        <v>96.36</v>
      </c>
      <c r="AC7" s="25">
        <v>28</v>
      </c>
      <c r="AD7" s="6">
        <v>0</v>
      </c>
      <c r="AE7" s="6">
        <v>0</v>
      </c>
      <c r="AF7" s="6">
        <v>0</v>
      </c>
      <c r="AG7" s="6">
        <v>25</v>
      </c>
      <c r="AH7" s="7">
        <v>24.039999999999999</v>
      </c>
      <c r="AI7" s="5" t="s">
        <v>27</v>
      </c>
    </row>
    <row r="8" spans="1:35">
      <c r="A8" s="21">
        <v>4</v>
      </c>
      <c r="B8" s="21">
        <v>3321070</v>
      </c>
      <c r="C8" s="22" t="s">
        <v>24</v>
      </c>
      <c r="D8" s="21" t="s">
        <v>99</v>
      </c>
      <c r="E8" s="22" t="s">
        <v>100</v>
      </c>
      <c r="F8" s="22" t="s">
        <v>25</v>
      </c>
      <c r="G8" s="22" t="s">
        <v>25</v>
      </c>
      <c r="H8" s="22" t="s">
        <v>26</v>
      </c>
      <c r="I8" s="23">
        <v>2</v>
      </c>
      <c r="J8" s="23">
        <v>0</v>
      </c>
      <c r="K8" s="23">
        <v>2</v>
      </c>
      <c r="L8" s="23">
        <v>143</v>
      </c>
      <c r="M8" s="23">
        <v>142</v>
      </c>
      <c r="N8" s="23">
        <v>0</v>
      </c>
      <c r="O8" s="24">
        <v>99.3</v>
      </c>
      <c r="P8" s="23">
        <v>0</v>
      </c>
      <c r="Q8" s="23">
        <v>2</v>
      </c>
      <c r="R8" s="23">
        <v>0</v>
      </c>
      <c r="S8" s="23">
        <v>0</v>
      </c>
      <c r="T8" s="23">
        <v>8</v>
      </c>
      <c r="U8" s="23">
        <v>0</v>
      </c>
      <c r="V8" s="23">
        <v>27</v>
      </c>
      <c r="W8" s="23">
        <v>65</v>
      </c>
      <c r="X8" s="24">
        <v>-58.5</v>
      </c>
      <c r="Y8" s="22" t="s">
        <v>51</v>
      </c>
      <c r="Z8" s="23">
        <v>2</v>
      </c>
      <c r="AA8" s="23">
        <v>27</v>
      </c>
      <c r="AB8" s="24">
        <v>1350.0</v>
      </c>
      <c r="AC8" s="26">
        <v>4</v>
      </c>
      <c r="AD8" s="23">
        <v>0</v>
      </c>
      <c r="AE8" s="23">
        <v>0</v>
      </c>
      <c r="AF8" s="23">
        <v>0</v>
      </c>
      <c r="AG8" s="23">
        <v>111</v>
      </c>
      <c r="AH8" s="24">
        <v>78.17</v>
      </c>
      <c r="AI8" s="22" t="s">
        <v>27</v>
      </c>
    </row>
    <row r="9" spans="1:35">
      <c r="A9" s="4">
        <v>5</v>
      </c>
      <c r="B9" s="4">
        <v>3321070</v>
      </c>
      <c r="C9" s="5" t="s">
        <v>24</v>
      </c>
      <c r="D9" s="4" t="s">
        <v>101</v>
      </c>
      <c r="E9" s="5" t="s">
        <v>100</v>
      </c>
      <c r="F9" s="5" t="s">
        <v>25</v>
      </c>
      <c r="G9" s="5" t="s">
        <v>25</v>
      </c>
      <c r="H9" s="5" t="s">
        <v>26</v>
      </c>
      <c r="I9" s="6">
        <v>0</v>
      </c>
      <c r="J9" s="6">
        <v>0</v>
      </c>
      <c r="K9" s="6">
        <v>0</v>
      </c>
      <c r="L9" s="6">
        <v>72</v>
      </c>
      <c r="M9" s="6">
        <v>66</v>
      </c>
      <c r="N9" s="6">
        <v>0</v>
      </c>
      <c r="O9" s="7">
        <v>91.67</v>
      </c>
      <c r="P9" s="6">
        <v>0</v>
      </c>
      <c r="Q9" s="6">
        <v>0</v>
      </c>
      <c r="R9" s="6">
        <v>7</v>
      </c>
      <c r="S9" s="6">
        <v>7</v>
      </c>
      <c r="T9" s="6">
        <v>6</v>
      </c>
      <c r="U9" s="6">
        <v>0</v>
      </c>
      <c r="V9" s="6">
        <v>56</v>
      </c>
      <c r="W9" s="6">
        <v>72</v>
      </c>
      <c r="X9" s="7">
        <v>-22.2</v>
      </c>
      <c r="Y9" s="5" t="s">
        <v>51</v>
      </c>
      <c r="Z9" s="6">
        <v>0</v>
      </c>
      <c r="AA9" s="6">
        <v>63</v>
      </c>
      <c r="AB9" s="7">
        <v>0.0</v>
      </c>
      <c r="AC9" s="6">
        <v>0</v>
      </c>
      <c r="AD9" s="6">
        <v>0</v>
      </c>
      <c r="AE9" s="6">
        <v>0</v>
      </c>
      <c r="AF9" s="6">
        <v>0</v>
      </c>
      <c r="AG9" s="6">
        <v>10</v>
      </c>
      <c r="AH9" s="7">
        <v>15.15</v>
      </c>
      <c r="AI9" s="5" t="s">
        <v>27</v>
      </c>
    </row>
    <row r="10" spans="1:35">
      <c r="A10" s="21">
        <v>6</v>
      </c>
      <c r="B10" s="21">
        <v>3321070</v>
      </c>
      <c r="C10" s="22" t="s">
        <v>24</v>
      </c>
      <c r="D10" s="21" t="s">
        <v>102</v>
      </c>
      <c r="E10" s="22" t="s">
        <v>100</v>
      </c>
      <c r="F10" s="22" t="s">
        <v>25</v>
      </c>
      <c r="G10" s="22" t="s">
        <v>25</v>
      </c>
      <c r="H10" s="22" t="s">
        <v>26</v>
      </c>
      <c r="I10" s="23">
        <v>1</v>
      </c>
      <c r="J10" s="23">
        <v>0</v>
      </c>
      <c r="K10" s="23">
        <v>1</v>
      </c>
      <c r="L10" s="23">
        <v>119</v>
      </c>
      <c r="M10" s="23">
        <v>95</v>
      </c>
      <c r="N10" s="23">
        <v>0</v>
      </c>
      <c r="O10" s="24">
        <v>79.83</v>
      </c>
      <c r="P10" s="23">
        <v>0</v>
      </c>
      <c r="Q10" s="23">
        <v>1</v>
      </c>
      <c r="R10" s="23">
        <v>2</v>
      </c>
      <c r="S10" s="23">
        <v>2</v>
      </c>
      <c r="T10" s="23">
        <v>6</v>
      </c>
      <c r="U10" s="23">
        <v>0</v>
      </c>
      <c r="V10" s="23">
        <v>25</v>
      </c>
      <c r="W10" s="23">
        <v>68</v>
      </c>
      <c r="X10" s="24">
        <v>-63.2</v>
      </c>
      <c r="Y10" s="22" t="s">
        <v>51</v>
      </c>
      <c r="Z10" s="23">
        <v>1</v>
      </c>
      <c r="AA10" s="23">
        <v>27</v>
      </c>
      <c r="AB10" s="24">
        <v>2500.0</v>
      </c>
      <c r="AC10" s="26">
        <v>2</v>
      </c>
      <c r="AD10" s="23">
        <v>0</v>
      </c>
      <c r="AE10" s="23">
        <v>0</v>
      </c>
      <c r="AF10" s="23">
        <v>0</v>
      </c>
      <c r="AG10" s="23">
        <v>68</v>
      </c>
      <c r="AH10" s="24">
        <v>71.58</v>
      </c>
      <c r="AI10" s="22" t="s">
        <v>27</v>
      </c>
    </row>
    <row r="11" spans="1:35">
      <c r="A11" s="4">
        <v>7</v>
      </c>
      <c r="B11" s="4">
        <v>3321070</v>
      </c>
      <c r="C11" s="5" t="s">
        <v>24</v>
      </c>
      <c r="D11" s="4" t="s">
        <v>103</v>
      </c>
      <c r="E11" s="5" t="s">
        <v>100</v>
      </c>
      <c r="F11" s="5" t="s">
        <v>25</v>
      </c>
      <c r="G11" s="5" t="s">
        <v>25</v>
      </c>
      <c r="H11" s="5" t="s">
        <v>26</v>
      </c>
      <c r="I11" s="6">
        <v>164</v>
      </c>
      <c r="J11" s="6">
        <v>0</v>
      </c>
      <c r="K11" s="6">
        <v>164</v>
      </c>
      <c r="L11" s="6">
        <v>186</v>
      </c>
      <c r="M11" s="6">
        <v>186</v>
      </c>
      <c r="N11" s="6">
        <v>0</v>
      </c>
      <c r="O11" s="7">
        <v>100.0</v>
      </c>
      <c r="P11" s="6">
        <v>1</v>
      </c>
      <c r="Q11" s="6">
        <v>164</v>
      </c>
      <c r="R11" s="6">
        <v>0</v>
      </c>
      <c r="S11" s="6">
        <v>1</v>
      </c>
      <c r="T11" s="6">
        <v>6</v>
      </c>
      <c r="U11" s="6">
        <v>0</v>
      </c>
      <c r="V11" s="6">
        <v>0</v>
      </c>
      <c r="W11" s="6">
        <v>24</v>
      </c>
      <c r="X11" s="7">
        <v>-100.0</v>
      </c>
      <c r="Y11" s="5" t="s">
        <v>51</v>
      </c>
      <c r="Z11" s="6">
        <v>0</v>
      </c>
      <c r="AA11" s="6">
        <v>1</v>
      </c>
      <c r="AB11" s="7">
        <v>0.61</v>
      </c>
      <c r="AC11" s="25">
        <v>164</v>
      </c>
      <c r="AD11" s="6">
        <v>0</v>
      </c>
      <c r="AE11" s="6">
        <v>0</v>
      </c>
      <c r="AF11" s="6">
        <v>0</v>
      </c>
      <c r="AG11" s="6">
        <v>21</v>
      </c>
      <c r="AH11" s="7">
        <v>11.29</v>
      </c>
      <c r="AI11" s="5" t="s">
        <v>27</v>
      </c>
    </row>
    <row r="12" spans="1:35">
      <c r="A12" s="21">
        <v>8</v>
      </c>
      <c r="B12" s="21">
        <v>3321070</v>
      </c>
      <c r="C12" s="22" t="s">
        <v>24</v>
      </c>
      <c r="D12" s="21" t="s">
        <v>104</v>
      </c>
      <c r="E12" s="22" t="s">
        <v>100</v>
      </c>
      <c r="F12" s="22" t="s">
        <v>25</v>
      </c>
      <c r="G12" s="22" t="s">
        <v>25</v>
      </c>
      <c r="H12" s="22" t="s">
        <v>26</v>
      </c>
      <c r="I12" s="23">
        <v>2</v>
      </c>
      <c r="J12" s="23">
        <v>0</v>
      </c>
      <c r="K12" s="23">
        <v>2</v>
      </c>
      <c r="L12" s="23">
        <v>140</v>
      </c>
      <c r="M12" s="23">
        <v>140</v>
      </c>
      <c r="N12" s="23">
        <v>0</v>
      </c>
      <c r="O12" s="24">
        <v>100.0</v>
      </c>
      <c r="P12" s="23">
        <v>11</v>
      </c>
      <c r="Q12" s="23">
        <v>1</v>
      </c>
      <c r="R12" s="23">
        <v>3</v>
      </c>
      <c r="S12" s="23">
        <v>14</v>
      </c>
      <c r="T12" s="23">
        <v>7</v>
      </c>
      <c r="U12" s="23">
        <v>0</v>
      </c>
      <c r="V12" s="23">
        <v>40</v>
      </c>
      <c r="W12" s="23">
        <v>60</v>
      </c>
      <c r="X12" s="24">
        <v>-33.3</v>
      </c>
      <c r="Y12" s="22" t="s">
        <v>51</v>
      </c>
      <c r="Z12" s="23">
        <v>0</v>
      </c>
      <c r="AA12" s="23">
        <v>54</v>
      </c>
      <c r="AB12" s="24">
        <v>2550.0</v>
      </c>
      <c r="AC12" s="26">
        <v>1</v>
      </c>
      <c r="AD12" s="23">
        <v>0</v>
      </c>
      <c r="AE12" s="23">
        <v>0</v>
      </c>
      <c r="AF12" s="23">
        <v>0</v>
      </c>
      <c r="AG12" s="23">
        <v>88</v>
      </c>
      <c r="AH12" s="24">
        <v>62.86</v>
      </c>
      <c r="AI12" s="22" t="s">
        <v>27</v>
      </c>
    </row>
    <row r="13" spans="1:35">
      <c r="A13" s="4">
        <v>9</v>
      </c>
      <c r="B13" s="4">
        <v>3321070</v>
      </c>
      <c r="C13" s="5" t="s">
        <v>24</v>
      </c>
      <c r="D13" s="4" t="s">
        <v>105</v>
      </c>
      <c r="E13" s="5" t="s">
        <v>100</v>
      </c>
      <c r="F13" s="5" t="s">
        <v>25</v>
      </c>
      <c r="G13" s="5" t="s">
        <v>25</v>
      </c>
      <c r="H13" s="5" t="s">
        <v>26</v>
      </c>
      <c r="I13" s="6">
        <v>5</v>
      </c>
      <c r="J13" s="6">
        <v>0</v>
      </c>
      <c r="K13" s="6">
        <v>5</v>
      </c>
      <c r="L13" s="6">
        <v>190</v>
      </c>
      <c r="M13" s="6">
        <v>190</v>
      </c>
      <c r="N13" s="6">
        <v>0</v>
      </c>
      <c r="O13" s="7">
        <v>100.0</v>
      </c>
      <c r="P13" s="6">
        <v>9</v>
      </c>
      <c r="Q13" s="6">
        <v>5</v>
      </c>
      <c r="R13" s="6">
        <v>5</v>
      </c>
      <c r="S13" s="6">
        <v>14</v>
      </c>
      <c r="T13" s="6">
        <v>6</v>
      </c>
      <c r="U13" s="6">
        <v>0</v>
      </c>
      <c r="V13" s="6">
        <v>50</v>
      </c>
      <c r="W13" s="6">
        <v>75</v>
      </c>
      <c r="X13" s="7">
        <v>-33.3</v>
      </c>
      <c r="Y13" s="5" t="s">
        <v>51</v>
      </c>
      <c r="Z13" s="6">
        <v>0</v>
      </c>
      <c r="AA13" s="6">
        <v>64</v>
      </c>
      <c r="AB13" s="7">
        <v>1180.0</v>
      </c>
      <c r="AC13" s="25">
        <v>5</v>
      </c>
      <c r="AD13" s="6">
        <v>0</v>
      </c>
      <c r="AE13" s="6">
        <v>0</v>
      </c>
      <c r="AF13" s="6">
        <v>0</v>
      </c>
      <c r="AG13" s="6">
        <v>126</v>
      </c>
      <c r="AH13" s="7">
        <v>66.31999999999999</v>
      </c>
      <c r="AI13" s="5" t="s">
        <v>27</v>
      </c>
    </row>
    <row r="14" spans="1:35">
      <c r="A14" s="21">
        <v>10</v>
      </c>
      <c r="B14" s="21">
        <v>3321070</v>
      </c>
      <c r="C14" s="22" t="s">
        <v>24</v>
      </c>
      <c r="D14" s="21" t="s">
        <v>106</v>
      </c>
      <c r="E14" s="22" t="s">
        <v>100</v>
      </c>
      <c r="F14" s="22" t="s">
        <v>25</v>
      </c>
      <c r="G14" s="22" t="s">
        <v>25</v>
      </c>
      <c r="H14" s="22" t="s">
        <v>26</v>
      </c>
      <c r="I14" s="23">
        <v>9</v>
      </c>
      <c r="J14" s="23">
        <v>2</v>
      </c>
      <c r="K14" s="23">
        <v>7</v>
      </c>
      <c r="L14" s="23">
        <v>209</v>
      </c>
      <c r="M14" s="23">
        <v>209</v>
      </c>
      <c r="N14" s="23">
        <v>0</v>
      </c>
      <c r="O14" s="24">
        <v>100.0</v>
      </c>
      <c r="P14" s="23">
        <v>3</v>
      </c>
      <c r="Q14" s="23">
        <v>6</v>
      </c>
      <c r="R14" s="23">
        <v>3</v>
      </c>
      <c r="S14" s="23">
        <v>6</v>
      </c>
      <c r="T14" s="23">
        <v>5</v>
      </c>
      <c r="U14" s="23">
        <v>0</v>
      </c>
      <c r="V14" s="23">
        <v>76</v>
      </c>
      <c r="W14" s="23">
        <v>88</v>
      </c>
      <c r="X14" s="24">
        <v>-13.6</v>
      </c>
      <c r="Y14" s="22" t="s">
        <v>51</v>
      </c>
      <c r="Z14" s="23">
        <v>2</v>
      </c>
      <c r="AA14" s="23">
        <v>82</v>
      </c>
      <c r="AB14" s="24">
        <v>877.77999999999997</v>
      </c>
      <c r="AC14" s="26">
        <v>8</v>
      </c>
      <c r="AD14" s="23">
        <v>0</v>
      </c>
      <c r="AE14" s="23">
        <v>0</v>
      </c>
      <c r="AF14" s="23">
        <v>0</v>
      </c>
      <c r="AG14" s="23">
        <v>122</v>
      </c>
      <c r="AH14" s="24">
        <v>58.37</v>
      </c>
      <c r="AI14" s="22" t="s">
        <v>27</v>
      </c>
    </row>
    <row r="15" spans="1:35">
      <c r="A15" s="4">
        <v>11</v>
      </c>
      <c r="B15" s="4">
        <v>3321070</v>
      </c>
      <c r="C15" s="5" t="s">
        <v>24</v>
      </c>
      <c r="D15" s="4" t="s">
        <v>107</v>
      </c>
      <c r="E15" s="5" t="s">
        <v>100</v>
      </c>
      <c r="F15" s="5" t="s">
        <v>25</v>
      </c>
      <c r="G15" s="5" t="s">
        <v>25</v>
      </c>
      <c r="H15" s="5" t="s">
        <v>26</v>
      </c>
      <c r="I15" s="6">
        <v>5</v>
      </c>
      <c r="J15" s="6">
        <v>0</v>
      </c>
      <c r="K15" s="6">
        <v>5</v>
      </c>
      <c r="L15" s="6">
        <v>149</v>
      </c>
      <c r="M15" s="6">
        <v>149</v>
      </c>
      <c r="N15" s="6">
        <v>0</v>
      </c>
      <c r="O15" s="7">
        <v>100.0</v>
      </c>
      <c r="P15" s="6">
        <v>1</v>
      </c>
      <c r="Q15" s="6">
        <v>5</v>
      </c>
      <c r="R15" s="6">
        <v>4</v>
      </c>
      <c r="S15" s="6">
        <v>5</v>
      </c>
      <c r="T15" s="6">
        <v>4</v>
      </c>
      <c r="U15" s="6">
        <v>0</v>
      </c>
      <c r="V15" s="6">
        <v>109</v>
      </c>
      <c r="W15" s="6">
        <v>62</v>
      </c>
      <c r="X15" s="7">
        <v>75.8</v>
      </c>
      <c r="Y15" s="5" t="s">
        <v>98</v>
      </c>
      <c r="Z15" s="6">
        <v>0</v>
      </c>
      <c r="AA15" s="6">
        <v>114</v>
      </c>
      <c r="AB15" s="7">
        <v>2200.0</v>
      </c>
      <c r="AC15" s="25">
        <v>5</v>
      </c>
      <c r="AD15" s="6">
        <v>0</v>
      </c>
      <c r="AE15" s="6">
        <v>0</v>
      </c>
      <c r="AF15" s="6">
        <v>0</v>
      </c>
      <c r="AG15" s="6">
        <v>34</v>
      </c>
      <c r="AH15" s="7">
        <v>22.82</v>
      </c>
      <c r="AI15" s="5" t="s">
        <v>27</v>
      </c>
    </row>
    <row r="16" spans="1:35">
      <c r="A16" s="21">
        <v>12</v>
      </c>
      <c r="B16" s="21">
        <v>3321070</v>
      </c>
      <c r="C16" s="22" t="s">
        <v>24</v>
      </c>
      <c r="D16" s="21" t="s">
        <v>108</v>
      </c>
      <c r="E16" s="22" t="s">
        <v>100</v>
      </c>
      <c r="F16" s="22" t="s">
        <v>25</v>
      </c>
      <c r="G16" s="22" t="s">
        <v>25</v>
      </c>
      <c r="H16" s="22" t="s">
        <v>26</v>
      </c>
      <c r="I16" s="23">
        <v>5</v>
      </c>
      <c r="J16" s="23">
        <v>0</v>
      </c>
      <c r="K16" s="23">
        <v>5</v>
      </c>
      <c r="L16" s="23">
        <v>141</v>
      </c>
      <c r="M16" s="23">
        <v>141</v>
      </c>
      <c r="N16" s="23">
        <v>0</v>
      </c>
      <c r="O16" s="24">
        <v>100.0</v>
      </c>
      <c r="P16" s="23">
        <v>2</v>
      </c>
      <c r="Q16" s="23">
        <v>5</v>
      </c>
      <c r="R16" s="23">
        <v>4</v>
      </c>
      <c r="S16" s="23">
        <v>6</v>
      </c>
      <c r="T16" s="23">
        <v>2</v>
      </c>
      <c r="U16" s="23">
        <v>0</v>
      </c>
      <c r="V16" s="23">
        <v>30</v>
      </c>
      <c r="W16" s="23">
        <v>18</v>
      </c>
      <c r="X16" s="24">
        <v>66.7</v>
      </c>
      <c r="Y16" s="22" t="s">
        <v>98</v>
      </c>
      <c r="Z16" s="23">
        <v>0</v>
      </c>
      <c r="AA16" s="23">
        <v>36</v>
      </c>
      <c r="AB16" s="24">
        <v>640.0</v>
      </c>
      <c r="AC16" s="26">
        <v>5</v>
      </c>
      <c r="AD16" s="23">
        <v>0</v>
      </c>
      <c r="AE16" s="23">
        <v>0</v>
      </c>
      <c r="AF16" s="23">
        <v>0</v>
      </c>
      <c r="AG16" s="23">
        <v>104</v>
      </c>
      <c r="AH16" s="24">
        <v>73.76000000000001</v>
      </c>
      <c r="AI16" s="22" t="s">
        <v>27</v>
      </c>
    </row>
    <row r="17" spans="1:35">
      <c r="A17" s="4">
        <v>13</v>
      </c>
      <c r="B17" s="4">
        <v>3321070</v>
      </c>
      <c r="C17" s="5" t="s">
        <v>24</v>
      </c>
      <c r="D17" s="4" t="s">
        <v>109</v>
      </c>
      <c r="E17" s="5" t="s">
        <v>100</v>
      </c>
      <c r="F17" s="5" t="s">
        <v>25</v>
      </c>
      <c r="G17" s="5" t="s">
        <v>25</v>
      </c>
      <c r="H17" s="5" t="s">
        <v>26</v>
      </c>
      <c r="I17" s="6">
        <v>8</v>
      </c>
      <c r="J17" s="6">
        <v>0</v>
      </c>
      <c r="K17" s="6">
        <v>8</v>
      </c>
      <c r="L17" s="6">
        <v>122</v>
      </c>
      <c r="M17" s="6">
        <v>122</v>
      </c>
      <c r="N17" s="6">
        <v>0</v>
      </c>
      <c r="O17" s="7">
        <v>100.0</v>
      </c>
      <c r="P17" s="6">
        <v>2</v>
      </c>
      <c r="Q17" s="6">
        <v>8</v>
      </c>
      <c r="R17" s="6">
        <v>5</v>
      </c>
      <c r="S17" s="6">
        <v>7</v>
      </c>
      <c r="T17" s="6">
        <v>8</v>
      </c>
      <c r="U17" s="6">
        <v>0</v>
      </c>
      <c r="V17" s="6">
        <v>24</v>
      </c>
      <c r="W17" s="6">
        <v>20</v>
      </c>
      <c r="X17" s="7">
        <v>20.0</v>
      </c>
      <c r="Y17" s="5" t="s">
        <v>98</v>
      </c>
      <c r="Z17" s="6">
        <v>0</v>
      </c>
      <c r="AA17" s="6">
        <v>31</v>
      </c>
      <c r="AB17" s="7">
        <v>325.0</v>
      </c>
      <c r="AC17" s="25">
        <v>8</v>
      </c>
      <c r="AD17" s="6">
        <v>0</v>
      </c>
      <c r="AE17" s="6">
        <v>0</v>
      </c>
      <c r="AF17" s="6">
        <v>0</v>
      </c>
      <c r="AG17" s="6">
        <v>88</v>
      </c>
      <c r="AH17" s="7">
        <v>72.13</v>
      </c>
      <c r="AI17" s="5" t="s">
        <v>27</v>
      </c>
    </row>
    <row r="18" spans="1:35">
      <c r="A18" s="21">
        <v>14</v>
      </c>
      <c r="B18" s="21">
        <v>3321070</v>
      </c>
      <c r="C18" s="22" t="s">
        <v>24</v>
      </c>
      <c r="D18" s="21" t="s">
        <v>110</v>
      </c>
      <c r="E18" s="22" t="s">
        <v>100</v>
      </c>
      <c r="F18" s="22" t="s">
        <v>25</v>
      </c>
      <c r="G18" s="22" t="s">
        <v>25</v>
      </c>
      <c r="H18" s="22" t="s">
        <v>26</v>
      </c>
      <c r="I18" s="23">
        <v>14</v>
      </c>
      <c r="J18" s="23">
        <v>0</v>
      </c>
      <c r="K18" s="23">
        <v>14</v>
      </c>
      <c r="L18" s="23">
        <v>107</v>
      </c>
      <c r="M18" s="23">
        <v>107</v>
      </c>
      <c r="N18" s="23">
        <v>0</v>
      </c>
      <c r="O18" s="24">
        <v>100.0</v>
      </c>
      <c r="P18" s="23">
        <v>16</v>
      </c>
      <c r="Q18" s="23">
        <v>9</v>
      </c>
      <c r="R18" s="23">
        <v>1</v>
      </c>
      <c r="S18" s="23">
        <v>17</v>
      </c>
      <c r="T18" s="23">
        <v>7</v>
      </c>
      <c r="U18" s="23">
        <v>0</v>
      </c>
      <c r="V18" s="23">
        <v>21</v>
      </c>
      <c r="W18" s="23">
        <v>15</v>
      </c>
      <c r="X18" s="24">
        <v>40.0</v>
      </c>
      <c r="Y18" s="22" t="s">
        <v>98</v>
      </c>
      <c r="Z18" s="23">
        <v>0</v>
      </c>
      <c r="AA18" s="23">
        <v>38</v>
      </c>
      <c r="AB18" s="24">
        <v>264.29000000000002</v>
      </c>
      <c r="AC18" s="26">
        <v>9</v>
      </c>
      <c r="AD18" s="23">
        <v>0</v>
      </c>
      <c r="AE18" s="23">
        <v>0</v>
      </c>
      <c r="AF18" s="23">
        <v>0</v>
      </c>
      <c r="AG18" s="23">
        <v>61</v>
      </c>
      <c r="AH18" s="24">
        <v>57.009999999999998</v>
      </c>
      <c r="AI18" s="22" t="s">
        <v>27</v>
      </c>
    </row>
    <row r="19" spans="1:35">
      <c r="A19" s="4">
        <v>15</v>
      </c>
      <c r="B19" s="4">
        <v>3321070</v>
      </c>
      <c r="C19" s="5" t="s">
        <v>24</v>
      </c>
      <c r="D19" s="4" t="s">
        <v>111</v>
      </c>
      <c r="E19" s="5" t="s">
        <v>100</v>
      </c>
      <c r="F19" s="5" t="s">
        <v>25</v>
      </c>
      <c r="G19" s="5" t="s">
        <v>25</v>
      </c>
      <c r="H19" s="5" t="s">
        <v>26</v>
      </c>
      <c r="I19" s="6">
        <v>5</v>
      </c>
      <c r="J19" s="6">
        <v>0</v>
      </c>
      <c r="K19" s="6">
        <v>5</v>
      </c>
      <c r="L19" s="6">
        <v>6</v>
      </c>
      <c r="M19" s="6">
        <v>6</v>
      </c>
      <c r="N19" s="6">
        <v>0</v>
      </c>
      <c r="O19" s="7">
        <v>100.0</v>
      </c>
      <c r="P19" s="6">
        <v>1</v>
      </c>
      <c r="Q19" s="6">
        <v>5</v>
      </c>
      <c r="R19" s="6">
        <v>0</v>
      </c>
      <c r="S19" s="6">
        <v>1</v>
      </c>
      <c r="T19" s="6">
        <v>0</v>
      </c>
      <c r="U19" s="6">
        <v>0</v>
      </c>
      <c r="V19" s="6">
        <v>0</v>
      </c>
      <c r="W19" s="6">
        <v>0</v>
      </c>
      <c r="X19" s="7">
        <v>0.0</v>
      </c>
      <c r="Y19" s="5" t="s">
        <v>98</v>
      </c>
      <c r="Z19" s="6">
        <v>0</v>
      </c>
      <c r="AA19" s="6">
        <v>1</v>
      </c>
      <c r="AB19" s="7">
        <v>20.0</v>
      </c>
      <c r="AC19" s="25">
        <v>5</v>
      </c>
      <c r="AD19" s="6">
        <v>0</v>
      </c>
      <c r="AE19" s="6">
        <v>0</v>
      </c>
      <c r="AF19" s="6">
        <v>0</v>
      </c>
      <c r="AG19" s="6">
        <v>0</v>
      </c>
      <c r="AH19" s="7">
        <v>0.0</v>
      </c>
      <c r="AI19" s="5" t="s">
        <v>112</v>
      </c>
    </row>
    <row r="20" spans="1:35">
      <c r="A20" s="21">
        <v>16</v>
      </c>
      <c r="B20" s="21">
        <v>3321070</v>
      </c>
      <c r="C20" s="22" t="s">
        <v>24</v>
      </c>
      <c r="D20" s="21" t="s">
        <v>113</v>
      </c>
      <c r="E20" s="22" t="s">
        <v>100</v>
      </c>
      <c r="F20" s="22" t="s">
        <v>25</v>
      </c>
      <c r="G20" s="22" t="s">
        <v>25</v>
      </c>
      <c r="H20" s="22" t="s">
        <v>26</v>
      </c>
      <c r="I20" s="23">
        <v>30</v>
      </c>
      <c r="J20" s="23">
        <v>0</v>
      </c>
      <c r="K20" s="23">
        <v>30</v>
      </c>
      <c r="L20" s="23">
        <v>29</v>
      </c>
      <c r="M20" s="23">
        <v>29</v>
      </c>
      <c r="N20" s="23">
        <v>0</v>
      </c>
      <c r="O20" s="24">
        <v>100.0</v>
      </c>
      <c r="P20" s="23">
        <v>1</v>
      </c>
      <c r="Q20" s="23">
        <v>29</v>
      </c>
      <c r="R20" s="23">
        <v>0</v>
      </c>
      <c r="S20" s="23">
        <v>1</v>
      </c>
      <c r="T20" s="23">
        <v>0</v>
      </c>
      <c r="U20" s="23">
        <v>0</v>
      </c>
      <c r="V20" s="23">
        <v>0</v>
      </c>
      <c r="W20" s="23">
        <v>0</v>
      </c>
      <c r="X20" s="24">
        <v>0.0</v>
      </c>
      <c r="Y20" s="22" t="s">
        <v>98</v>
      </c>
      <c r="Z20" s="23">
        <v>0</v>
      </c>
      <c r="AA20" s="23">
        <v>1</v>
      </c>
      <c r="AB20" s="24">
        <v>3.33</v>
      </c>
      <c r="AC20" s="26">
        <v>29</v>
      </c>
      <c r="AD20" s="23">
        <v>0</v>
      </c>
      <c r="AE20" s="23">
        <v>0</v>
      </c>
      <c r="AF20" s="23">
        <v>0</v>
      </c>
      <c r="AG20" s="23">
        <v>0</v>
      </c>
      <c r="AH20" s="24">
        <v>0.0</v>
      </c>
      <c r="AI20" s="22" t="s">
        <v>112</v>
      </c>
    </row>
    <row r="21" spans="1:35">
      <c r="A21" s="12" t="s">
        <v>52</v>
      </c>
      <c r="B21" s="14"/>
      <c r="C21" s="14"/>
      <c r="D21" s="14"/>
      <c r="E21" s="14"/>
      <c r="F21" s="14"/>
      <c r="G21" s="14"/>
      <c r="H21" s="14"/>
      <c r="I21" s="15">
        <f>SUM(I5:I20)</f>
        <v>554</v>
      </c>
      <c r="J21" s="15">
        <f>SUM(J5:J20)</f>
        <v>189</v>
      </c>
      <c r="K21" s="15">
        <f>SUM(K5:K20)</f>
        <v>365</v>
      </c>
      <c r="L21" s="15">
        <f>SUM(L5:L20)</f>
        <v>2030</v>
      </c>
      <c r="M21" s="15">
        <f>SUM(M5:M20)</f>
        <v>1999</v>
      </c>
      <c r="N21" s="15">
        <f>SUM(N5:N20)</f>
        <v>0</v>
      </c>
      <c r="O21" s="16">
        <f>IF(L21&gt;0, ROUND((M21/L21)*100, 2), 0)</f>
        <v>98.47</v>
      </c>
      <c r="P21" s="15">
        <f>SUM(P5:P20)</f>
        <v>80</v>
      </c>
      <c r="Q21" s="15">
        <f>SUM(Q5:Q20)</f>
        <v>330</v>
      </c>
      <c r="R21" s="15">
        <f>SUM(R5:R20)</f>
        <v>50</v>
      </c>
      <c r="S21" s="15">
        <f>SUM(S5:S20)</f>
        <v>130</v>
      </c>
      <c r="T21" s="15">
        <f>SUM(T5:T20)</f>
        <v>112</v>
      </c>
      <c r="U21" s="15">
        <f>SUM(U5:U20)</f>
        <v>8</v>
      </c>
      <c r="V21" s="15">
        <f>SUM(V5:V20)</f>
        <v>614</v>
      </c>
      <c r="W21" s="15">
        <f>SUM(W5:W20)</f>
        <v>726</v>
      </c>
      <c r="X21" s="16">
        <f>IF(W21&gt;0, ROUND(((V21-W21)/W21)*100, 2), 0)</f>
        <v>-15.43</v>
      </c>
      <c r="Y21" s="14" t="s">
        <v>26</v>
      </c>
      <c r="Z21" s="15">
        <f>SUM(Z5:Z20)</f>
        <v>67</v>
      </c>
      <c r="AA21" s="15">
        <f>SUM(AA5:AA20)</f>
        <v>744</v>
      </c>
      <c r="AB21" s="16">
        <f>IF(I21&gt;0, ROUND((AA21/I21)*100, 2), 0)</f>
        <v>134.30000000000001</v>
      </c>
      <c r="AC21" s="15">
        <f>SUM(AC5:AC20)</f>
        <v>405</v>
      </c>
      <c r="AD21" s="15">
        <f>SUM(AD5:AD20)</f>
        <v>15</v>
      </c>
      <c r="AE21" s="15">
        <f>SUM(AE5:AE20)</f>
        <v>15</v>
      </c>
      <c r="AF21" s="15">
        <f>SUM(AF5:AF20)</f>
        <v>0</v>
      </c>
      <c r="AG21" s="15">
        <f>SUM(AG5:AG20)</f>
        <v>909</v>
      </c>
      <c r="AH21" s="16">
        <f>IF(M21&gt;0, ROUND((AG21/M21)*100, 2), 0)</f>
        <v>45.47</v>
      </c>
      <c r="AI21" s="14" t="s">
        <v>26</v>
      </c>
    </row>
  </sheetData>
  <mergeCells>
    <mergeCell ref="A1:AI1"/>
    <mergeCell ref="A2:AI2"/>
    <mergeCell ref="A21:H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Ranking Kinerja Petugas</vt:lpstr>
      <vt:lpstr>Data Petugas (PPL)</vt:lpstr>
      <vt:lpstr>Agregasi Pengawas (PML)</vt:lpstr>
      <vt:lpstr>Alokasi Per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2026-10-20T03:05:35+00:00</dcterms:created>
  <dcterms:modified xsi:type="dcterms:W3CDTF">2026-10-20T03:05:35+00:00</dcterms:modified>
  <dc:title>Untitled Spreadsheet</dc:title>
  <dc:description/>
  <dc:subject/>
  <cp:keywords/>
  <cp:category/>
</cp:coreProperties>
</file>